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95" activeTab="0"/>
  </bookViews>
  <sheets>
    <sheet name="Авиаперелеты" sheetId="1" r:id="rId1"/>
  </sheets>
  <externalReferences>
    <externalReference r:id="rId4"/>
  </externalReferences>
  <definedNames>
    <definedName name="_xlnm.Print_Titles" localSheetId="0">'Авиаперелеты'!$2:$3</definedName>
  </definedNames>
  <calcPr fullCalcOnLoad="1"/>
</workbook>
</file>

<file path=xl/sharedStrings.xml><?xml version="1.0" encoding="utf-8"?>
<sst xmlns="http://schemas.openxmlformats.org/spreadsheetml/2006/main" count="88" uniqueCount="33">
  <si>
    <t>DOMESTIK AIRFARES</t>
  </si>
  <si>
    <t>DESTINATION</t>
  </si>
  <si>
    <t>AIRLINE</t>
  </si>
  <si>
    <t>ADULT (USD)</t>
  </si>
  <si>
    <t>CHILD (USD)</t>
  </si>
  <si>
    <t>Singapur - Denpasar (Bali) - Singapur (Business Class)</t>
  </si>
  <si>
    <t>Garuda Airlines</t>
  </si>
  <si>
    <t>RQ</t>
  </si>
  <si>
    <t>Singapur - Denpasar (Bali) - Singapur</t>
  </si>
  <si>
    <t>Singapore Airlines</t>
  </si>
  <si>
    <t>Singapur - Denpasar (Bali) (Business Class)</t>
  </si>
  <si>
    <t>Singapur - Denpasar (Bali)</t>
  </si>
  <si>
    <t>Singapur - Jakarta - Singapur (Business Class)</t>
  </si>
  <si>
    <t>Singapur - Jakarta - Singapur</t>
  </si>
  <si>
    <t>Singapur - Jakarta (Business Class)</t>
  </si>
  <si>
    <t>Singapur - Jakarta</t>
  </si>
  <si>
    <t>Singapur - Kuala Lumpur - Singapur (First Class)</t>
  </si>
  <si>
    <t>Malaysian Airlines</t>
  </si>
  <si>
    <t>Singapur - Kuala Lumpur - Singapur</t>
  </si>
  <si>
    <t>Japan Airlines</t>
  </si>
  <si>
    <t>Singapur - Kuala Lumpur (First Class)</t>
  </si>
  <si>
    <t>Singapur - Kuala Lumpur</t>
  </si>
  <si>
    <t>Singapur - Penang - Singapur (First Class)</t>
  </si>
  <si>
    <t>Singapur - Penang - Singapur</t>
  </si>
  <si>
    <t>Singapur - Penang</t>
  </si>
  <si>
    <t>Singapur - Langkawi - Singapur (First Class)</t>
  </si>
  <si>
    <t>Singapur - Langkawi - Singapur</t>
  </si>
  <si>
    <t>Singapur - Langkawi</t>
  </si>
  <si>
    <t>Singapur - Kota Kinabalu - Singapur (First Class)</t>
  </si>
  <si>
    <t>Singapur - Kota Kinabalu - Singapur</t>
  </si>
  <si>
    <t>Singapur - Kota Kinabalu</t>
  </si>
  <si>
    <t>Bнимание: Данные здесь тарифы указаны только для Вашего ориентира. В Сингапуре они достаточно часто меняются за счёт рекламных акций авиакомпаний и/или увеличения цены топлива. 
Внимание: Норма бесплатного провоза багажа 20 кг на человека. Провоз дополнительного багажа за дополнительную плату, по тарифам авиакомпании.</t>
  </si>
  <si>
    <r>
      <t xml:space="preserve">ATLANTA TOUR SERVICE                                                                                             Москва, ул. Верхняя Красносельская д.11А стр.3                                                                         Тел: 225-18-48 </t>
    </r>
    <r>
      <rPr>
        <b/>
        <i/>
        <u val="single"/>
        <sz val="14"/>
        <color indexed="10"/>
        <rFont val="Arial"/>
        <family val="2"/>
      </rPr>
      <t>atlantatour@mail.ru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</si>
</sst>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[$-409]h:mm:ss\ AM/PM"/>
    <numFmt numFmtId="175" formatCode="mmm\-yyyy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;[Red]#,##0.00"/>
    <numFmt numFmtId="183" formatCode="0.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FC19]d\ mmmm\ yyyy\ &quot;г.&quot;"/>
    <numFmt numFmtId="188" formatCode="dd/mm/yy;@"/>
    <numFmt numFmtId="189" formatCode="mmm/yyyy"/>
    <numFmt numFmtId="190" formatCode="[$-419]d\ mmm\ 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&quot;$&quot;* #,##0.000_);_(&quot;$&quot;* \(#,##0.000\);_(&quot;$&quot;* &quot;-&quot;??_);_(@_)"/>
    <numFmt numFmtId="196" formatCode="\4\-\9"/>
    <numFmt numFmtId="197" formatCode="\10\-\1\4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i/>
      <u val="single"/>
      <sz val="14"/>
      <color indexed="10"/>
      <name val="Arial"/>
      <family val="2"/>
    </font>
    <font>
      <b/>
      <i/>
      <sz val="14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2" borderId="2" xfId="15" applyFont="1" applyFill="1" applyBorder="1" applyAlignment="1">
      <alignment horizontal="center" vertical="center"/>
      <protection/>
    </xf>
    <xf numFmtId="0" fontId="7" fillId="2" borderId="3" xfId="15" applyFont="1" applyFill="1" applyBorder="1" applyAlignment="1">
      <alignment horizontal="center" vertical="center"/>
      <protection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0" borderId="0" xfId="15" applyAlignment="1">
      <alignment/>
      <protection/>
    </xf>
    <xf numFmtId="0" fontId="8" fillId="2" borderId="2" xfId="15" applyFont="1" applyFill="1" applyBorder="1" applyAlignment="1">
      <alignment horizontal="center"/>
      <protection/>
    </xf>
    <xf numFmtId="0" fontId="8" fillId="2" borderId="5" xfId="15" applyFont="1" applyFill="1" applyBorder="1" applyAlignment="1">
      <alignment horizontal="center"/>
      <protection/>
    </xf>
    <xf numFmtId="0" fontId="8" fillId="2" borderId="4" xfId="15" applyFont="1" applyFill="1" applyBorder="1" applyAlignment="1">
      <alignment horizontal="center"/>
      <protection/>
    </xf>
    <xf numFmtId="0" fontId="6" fillId="0" borderId="6" xfId="15" applyFont="1" applyBorder="1" applyAlignment="1">
      <alignment/>
      <protection/>
    </xf>
    <xf numFmtId="0" fontId="6" fillId="0" borderId="7" xfId="15" applyFont="1" applyBorder="1" applyAlignment="1">
      <alignment horizontal="center"/>
      <protection/>
    </xf>
    <xf numFmtId="2" fontId="9" fillId="3" borderId="7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15" applyFont="1" applyBorder="1" applyAlignment="1">
      <alignment/>
      <protection/>
    </xf>
    <xf numFmtId="0" fontId="6" fillId="0" borderId="10" xfId="15" applyFont="1" applyBorder="1" applyAlignment="1">
      <alignment horizontal="center"/>
      <protection/>
    </xf>
    <xf numFmtId="2" fontId="9" fillId="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15" applyFont="1" applyBorder="1" applyAlignment="1">
      <alignment/>
      <protection/>
    </xf>
    <xf numFmtId="0" fontId="6" fillId="0" borderId="13" xfId="0" applyFont="1" applyBorder="1" applyAlignment="1">
      <alignment horizontal="center"/>
    </xf>
    <xf numFmtId="2" fontId="9" fillId="3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9">
    <cellStyle name="Normal" xfId="0"/>
    <cellStyle name="Normal_Copy of hotel_net_rates_04-05_russian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19050</xdr:rowOff>
    </xdr:from>
    <xdr:to>
      <xdr:col>3</xdr:col>
      <xdr:colOff>1104900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9050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Confidential%20Tariff%20October%202006%20-%20March%202007%20EA%20(Sing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 (SINGAPUR)"/>
      <sheetName val="Dollar Rate"/>
      <sheetName val="Hotels"/>
      <sheetName val="Excursions"/>
    </sheetNames>
    <sheetDataSet>
      <sheetData sheetId="1">
        <row r="26">
          <cell r="J26">
            <v>1.31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10" zoomScaleNormal="110" workbookViewId="0" topLeftCell="A1">
      <selection activeCell="B39" sqref="B39"/>
    </sheetView>
  </sheetViews>
  <sheetFormatPr defaultColWidth="9.140625" defaultRowHeight="12.75"/>
  <cols>
    <col min="1" max="1" width="62.8515625" style="30" customWidth="1"/>
    <col min="2" max="2" width="23.8515625" style="3" customWidth="1"/>
    <col min="3" max="3" width="17.00390625" style="30" customWidth="1"/>
    <col min="4" max="4" width="17.00390625" style="3" customWidth="1"/>
  </cols>
  <sheetData>
    <row r="1" spans="1:3" ht="82.5" customHeight="1" thickBot="1">
      <c r="A1" s="1" t="s">
        <v>32</v>
      </c>
      <c r="B1" s="2"/>
      <c r="C1" s="2"/>
    </row>
    <row r="2" spans="1:4" s="8" customFormat="1" ht="41.25" customHeight="1" thickBot="1" thickTop="1">
      <c r="A2" s="4" t="s">
        <v>0</v>
      </c>
      <c r="B2" s="5"/>
      <c r="C2" s="6"/>
      <c r="D2" s="7"/>
    </row>
    <row r="3" spans="1:4" ht="14.25" thickBot="1" thickTop="1">
      <c r="A3" s="9" t="s">
        <v>1</v>
      </c>
      <c r="B3" s="10" t="s">
        <v>2</v>
      </c>
      <c r="C3" s="10" t="s">
        <v>3</v>
      </c>
      <c r="D3" s="11" t="s">
        <v>4</v>
      </c>
    </row>
    <row r="4" spans="1:4" ht="13.5" thickTop="1">
      <c r="A4" s="12" t="s">
        <v>5</v>
      </c>
      <c r="B4" s="13" t="s">
        <v>6</v>
      </c>
      <c r="C4" s="14">
        <f>CEILING(650/'[1]Dollar Rate'!$J$26,1)</f>
        <v>497</v>
      </c>
      <c r="D4" s="15" t="s">
        <v>7</v>
      </c>
    </row>
    <row r="5" spans="1:4" ht="12.75">
      <c r="A5" s="16" t="s">
        <v>8</v>
      </c>
      <c r="B5" s="17" t="s">
        <v>6</v>
      </c>
      <c r="C5" s="18">
        <f>CEILING(395/'[1]Dollar Rate'!$J$26,1)</f>
        <v>302</v>
      </c>
      <c r="D5" s="19" t="s">
        <v>7</v>
      </c>
    </row>
    <row r="6" spans="1:4" ht="12.75">
      <c r="A6" s="16" t="s">
        <v>8</v>
      </c>
      <c r="B6" s="17" t="s">
        <v>9</v>
      </c>
      <c r="C6" s="18">
        <f>CEILING(395/'[1]Dollar Rate'!$J$26,1)</f>
        <v>302</v>
      </c>
      <c r="D6" s="19" t="s">
        <v>7</v>
      </c>
    </row>
    <row r="7" spans="1:4" ht="12.75">
      <c r="A7" s="16" t="s">
        <v>10</v>
      </c>
      <c r="B7" s="17" t="s">
        <v>6</v>
      </c>
      <c r="C7" s="18">
        <f>CEILING(508/'[1]Dollar Rate'!$J$26,1)</f>
        <v>388</v>
      </c>
      <c r="D7" s="19" t="s">
        <v>7</v>
      </c>
    </row>
    <row r="8" spans="1:4" ht="12.75">
      <c r="A8" s="16" t="s">
        <v>11</v>
      </c>
      <c r="B8" s="17" t="s">
        <v>6</v>
      </c>
      <c r="C8" s="18">
        <f>CEILING(331/'[1]Dollar Rate'!$J$26,1)</f>
        <v>253</v>
      </c>
      <c r="D8" s="19" t="s">
        <v>7</v>
      </c>
    </row>
    <row r="9" spans="1:4" ht="12.75">
      <c r="A9" s="16" t="s">
        <v>11</v>
      </c>
      <c r="B9" s="17" t="s">
        <v>9</v>
      </c>
      <c r="C9" s="18">
        <f>CEILING(377/'[1]Dollar Rate'!$J$26,1)</f>
        <v>288</v>
      </c>
      <c r="D9" s="19" t="s">
        <v>7</v>
      </c>
    </row>
    <row r="10" spans="1:4" ht="12.75">
      <c r="A10" s="16" t="s">
        <v>12</v>
      </c>
      <c r="B10" s="17" t="s">
        <v>6</v>
      </c>
      <c r="C10" s="18">
        <f>CEILING(676/'[1]Dollar Rate'!$J$26,1)</f>
        <v>517</v>
      </c>
      <c r="D10" s="19" t="s">
        <v>7</v>
      </c>
    </row>
    <row r="11" spans="1:4" ht="12.75">
      <c r="A11" s="16" t="s">
        <v>13</v>
      </c>
      <c r="B11" s="17" t="s">
        <v>6</v>
      </c>
      <c r="C11" s="18">
        <f>CEILING(395/'[1]Dollar Rate'!$J$26,1)</f>
        <v>302</v>
      </c>
      <c r="D11" s="19" t="s">
        <v>7</v>
      </c>
    </row>
    <row r="12" spans="1:4" ht="12.75">
      <c r="A12" s="16" t="s">
        <v>13</v>
      </c>
      <c r="B12" s="17" t="s">
        <v>9</v>
      </c>
      <c r="C12" s="18">
        <f>CEILING(367/'[1]Dollar Rate'!$J$26,1)</f>
        <v>281</v>
      </c>
      <c r="D12" s="19" t="s">
        <v>7</v>
      </c>
    </row>
    <row r="13" spans="1:4" ht="12.75">
      <c r="A13" s="16" t="s">
        <v>14</v>
      </c>
      <c r="B13" s="17" t="s">
        <v>6</v>
      </c>
      <c r="C13" s="18">
        <f>CEILING(448/'[1]Dollar Rate'!$J$26,1)</f>
        <v>342</v>
      </c>
      <c r="D13" s="19" t="s">
        <v>7</v>
      </c>
    </row>
    <row r="14" spans="1:4" ht="12.75">
      <c r="A14" s="16" t="s">
        <v>15</v>
      </c>
      <c r="B14" s="17" t="s">
        <v>6</v>
      </c>
      <c r="C14" s="18">
        <f>CEILING(287/'[1]Dollar Rate'!$J$26,1)</f>
        <v>220</v>
      </c>
      <c r="D14" s="19" t="s">
        <v>7</v>
      </c>
    </row>
    <row r="15" spans="1:4" ht="12.75">
      <c r="A15" s="16" t="s">
        <v>15</v>
      </c>
      <c r="B15" s="17" t="s">
        <v>9</v>
      </c>
      <c r="C15" s="18">
        <f>CEILING(377/'[1]Dollar Rate'!$J$26,1)</f>
        <v>288</v>
      </c>
      <c r="D15" s="19" t="s">
        <v>7</v>
      </c>
    </row>
    <row r="16" spans="1:4" ht="12.75">
      <c r="A16" s="16" t="s">
        <v>16</v>
      </c>
      <c r="B16" s="17" t="s">
        <v>17</v>
      </c>
      <c r="C16" s="18">
        <f>CEILING(610/'[1]Dollar Rate'!$J$26,1)</f>
        <v>466</v>
      </c>
      <c r="D16" s="19" t="s">
        <v>7</v>
      </c>
    </row>
    <row r="17" spans="1:4" ht="12.75">
      <c r="A17" s="16" t="s">
        <v>18</v>
      </c>
      <c r="B17" s="17" t="s">
        <v>17</v>
      </c>
      <c r="C17" s="18">
        <f>CEILING(461/'[1]Dollar Rate'!$J$26,1)</f>
        <v>352</v>
      </c>
      <c r="D17" s="19" t="s">
        <v>7</v>
      </c>
    </row>
    <row r="18" spans="1:4" ht="12.75">
      <c r="A18" s="16" t="s">
        <v>18</v>
      </c>
      <c r="B18" s="17" t="s">
        <v>19</v>
      </c>
      <c r="C18" s="18">
        <f>CEILING(323/'[1]Dollar Rate'!$J$26,1)</f>
        <v>247</v>
      </c>
      <c r="D18" s="19" t="s">
        <v>7</v>
      </c>
    </row>
    <row r="19" spans="1:4" ht="12.75">
      <c r="A19" s="16" t="s">
        <v>20</v>
      </c>
      <c r="B19" s="17" t="s">
        <v>17</v>
      </c>
      <c r="C19" s="18">
        <f>CEILING(349/'[1]Dollar Rate'!$J$26,1)</f>
        <v>267</v>
      </c>
      <c r="D19" s="19" t="s">
        <v>7</v>
      </c>
    </row>
    <row r="20" spans="1:4" ht="12.75">
      <c r="A20" s="16" t="s">
        <v>21</v>
      </c>
      <c r="B20" s="17" t="s">
        <v>17</v>
      </c>
      <c r="C20" s="18">
        <f>CEILING(259/'[1]Dollar Rate'!$J$26,1)</f>
        <v>198</v>
      </c>
      <c r="D20" s="19" t="s">
        <v>7</v>
      </c>
    </row>
    <row r="21" spans="1:4" ht="12.75">
      <c r="A21" s="16" t="s">
        <v>21</v>
      </c>
      <c r="B21" s="17" t="s">
        <v>19</v>
      </c>
      <c r="C21" s="18">
        <f>CEILING(233/'[1]Dollar Rate'!$J$26,1)</f>
        <v>178</v>
      </c>
      <c r="D21" s="19" t="s">
        <v>7</v>
      </c>
    </row>
    <row r="22" spans="1:4" ht="12.75">
      <c r="A22" s="16" t="s">
        <v>22</v>
      </c>
      <c r="B22" s="17" t="s">
        <v>17</v>
      </c>
      <c r="C22" s="18">
        <f>CEILING(548/'[1]Dollar Rate'!$J$26,1)</f>
        <v>419</v>
      </c>
      <c r="D22" s="19" t="s">
        <v>7</v>
      </c>
    </row>
    <row r="23" spans="1:4" ht="12.75">
      <c r="A23" s="16" t="s">
        <v>23</v>
      </c>
      <c r="B23" s="17" t="s">
        <v>17</v>
      </c>
      <c r="C23" s="18">
        <f>CEILING(357/'[1]Dollar Rate'!$J$26,1)</f>
        <v>273</v>
      </c>
      <c r="D23" s="19" t="s">
        <v>7</v>
      </c>
    </row>
    <row r="24" spans="1:4" ht="12.75">
      <c r="A24" s="16" t="s">
        <v>24</v>
      </c>
      <c r="B24" s="17" t="s">
        <v>17</v>
      </c>
      <c r="C24" s="18">
        <f>CEILING(267/'[1]Dollar Rate'!$J$26,1)</f>
        <v>204</v>
      </c>
      <c r="D24" s="19" t="s">
        <v>7</v>
      </c>
    </row>
    <row r="25" spans="1:4" ht="12.75">
      <c r="A25" s="16" t="s">
        <v>25</v>
      </c>
      <c r="B25" s="17" t="s">
        <v>17</v>
      </c>
      <c r="C25" s="18">
        <f>CEILING(618/'[1]Dollar Rate'!$J$26,1)</f>
        <v>472</v>
      </c>
      <c r="D25" s="19" t="s">
        <v>7</v>
      </c>
    </row>
    <row r="26" spans="1:4" ht="12.75">
      <c r="A26" s="16" t="s">
        <v>26</v>
      </c>
      <c r="B26" s="17" t="s">
        <v>17</v>
      </c>
      <c r="C26" s="18">
        <f>CEILING(367/'[1]Dollar Rate'!$J$26,1)</f>
        <v>281</v>
      </c>
      <c r="D26" s="19" t="s">
        <v>7</v>
      </c>
    </row>
    <row r="27" spans="1:4" ht="12.75">
      <c r="A27" s="16" t="s">
        <v>27</v>
      </c>
      <c r="B27" s="17" t="s">
        <v>17</v>
      </c>
      <c r="C27" s="18">
        <f>CEILING(367/'[1]Dollar Rate'!$J$26,1)</f>
        <v>281</v>
      </c>
      <c r="D27" s="19" t="s">
        <v>7</v>
      </c>
    </row>
    <row r="28" spans="1:4" ht="12.75">
      <c r="A28" s="16" t="s">
        <v>28</v>
      </c>
      <c r="B28" s="17" t="s">
        <v>17</v>
      </c>
      <c r="C28" s="18">
        <f>CEILING(998/'[1]Dollar Rate'!$J$26,1)</f>
        <v>762</v>
      </c>
      <c r="D28" s="19" t="s">
        <v>7</v>
      </c>
    </row>
    <row r="29" spans="1:4" ht="12.75">
      <c r="A29" s="16" t="s">
        <v>29</v>
      </c>
      <c r="B29" s="17" t="s">
        <v>17</v>
      </c>
      <c r="C29" s="18">
        <f>CEILING(537/'[1]Dollar Rate'!$J$26,1)</f>
        <v>410</v>
      </c>
      <c r="D29" s="19" t="s">
        <v>7</v>
      </c>
    </row>
    <row r="30" spans="1:4" ht="13.5" thickBot="1">
      <c r="A30" s="20" t="s">
        <v>30</v>
      </c>
      <c r="B30" s="21" t="s">
        <v>17</v>
      </c>
      <c r="C30" s="22">
        <f>CEILING(487/'[1]Dollar Rate'!$J$26,1)</f>
        <v>372</v>
      </c>
      <c r="D30" s="23" t="s">
        <v>7</v>
      </c>
    </row>
    <row r="31" spans="1:4" ht="12.75" customHeight="1">
      <c r="A31" s="24" t="s">
        <v>31</v>
      </c>
      <c r="B31" s="25"/>
      <c r="C31" s="25"/>
      <c r="D31" s="26"/>
    </row>
    <row r="32" spans="1:4" ht="61.5" customHeight="1" thickBot="1">
      <c r="A32" s="27"/>
      <c r="B32" s="28"/>
      <c r="C32" s="28"/>
      <c r="D32" s="29"/>
    </row>
    <row r="37" ht="12.75">
      <c r="A37" s="3"/>
    </row>
  </sheetData>
  <mergeCells count="3">
    <mergeCell ref="A2:D2"/>
    <mergeCell ref="A31:D32"/>
    <mergeCell ref="A1:C1"/>
  </mergeCells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dcterms:created xsi:type="dcterms:W3CDTF">2006-10-24T08:29:09Z</dcterms:created>
  <dcterms:modified xsi:type="dcterms:W3CDTF">2006-10-24T08:29:33Z</dcterms:modified>
  <cp:category/>
  <cp:version/>
  <cp:contentType/>
  <cp:contentStatus/>
</cp:coreProperties>
</file>